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CONTABLE\"/>
    </mc:Choice>
  </mc:AlternateContent>
  <bookViews>
    <workbookView xWindow="0" yWindow="0" windowWidth="20490" windowHeight="7050"/>
  </bookViews>
  <sheets>
    <sheet name="EAA-6" sheetId="1" r:id="rId1"/>
  </sheets>
  <externalReferences>
    <externalReference r:id="rId2"/>
  </externalReferences>
  <definedNames>
    <definedName name="_xlnm.Print_Area" localSheetId="0">'EAA-6'!$A$1:$I$44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D31" i="1"/>
  <c r="D24" i="1" s="1"/>
  <c r="G24" i="1" s="1"/>
  <c r="H24" i="1" s="1"/>
  <c r="D30" i="1"/>
  <c r="G30" i="1" s="1"/>
  <c r="H30" i="1" s="1"/>
  <c r="H29" i="1"/>
  <c r="G29" i="1"/>
  <c r="D29" i="1"/>
  <c r="G28" i="1"/>
  <c r="H28" i="1" s="1"/>
  <c r="D28" i="1"/>
  <c r="D27" i="1"/>
  <c r="G27" i="1" s="1"/>
  <c r="H27" i="1" s="1"/>
  <c r="D26" i="1"/>
  <c r="G26" i="1" s="1"/>
  <c r="H26" i="1" s="1"/>
  <c r="F24" i="1"/>
  <c r="E24" i="1"/>
  <c r="D22" i="1"/>
  <c r="G22" i="1" s="1"/>
  <c r="D21" i="1"/>
  <c r="G21" i="1" s="1"/>
  <c r="D20" i="1"/>
  <c r="G20" i="1" s="1"/>
  <c r="D19" i="1"/>
  <c r="D14" i="1" s="1"/>
  <c r="G18" i="1"/>
  <c r="K18" i="1" s="1"/>
  <c r="K17" i="1"/>
  <c r="G17" i="1"/>
  <c r="H17" i="1" s="1"/>
  <c r="K16" i="1"/>
  <c r="H16" i="1"/>
  <c r="G16" i="1"/>
  <c r="F14" i="1"/>
  <c r="F12" i="1" s="1"/>
  <c r="E14" i="1"/>
  <c r="G13" i="1"/>
  <c r="E12" i="1"/>
  <c r="K22" i="1" l="1"/>
  <c r="H22" i="1"/>
  <c r="G14" i="1"/>
  <c r="H14" i="1" s="1"/>
  <c r="D12" i="1"/>
  <c r="G12" i="1" s="1"/>
  <c r="H12" i="1" s="1"/>
  <c r="K20" i="1"/>
  <c r="H20" i="1"/>
  <c r="K21" i="1"/>
  <c r="H21" i="1"/>
  <c r="K34" i="1"/>
  <c r="H34" i="1"/>
  <c r="G19" i="1"/>
  <c r="G31" i="1"/>
  <c r="H31" i="1" s="1"/>
  <c r="H18" i="1"/>
  <c r="K19" i="1" l="1"/>
  <c r="H19" i="1"/>
</calcChain>
</file>

<file path=xl/sharedStrings.xml><?xml version="1.0" encoding="utf-8"?>
<sst xmlns="http://schemas.openxmlformats.org/spreadsheetml/2006/main" count="35" uniqueCount="34">
  <si>
    <t>ESTADO ANALÍTICO DEL ACTIVO</t>
  </si>
  <si>
    <t>Al 31 de Diciembre del 2015</t>
  </si>
  <si>
    <t>(Pesos)</t>
  </si>
  <si>
    <t>Ente Público:</t>
  </si>
  <si>
    <t>INSTITUTO TECNOLOGICO SUPERIOR DE PURISIMA DEL RINCON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</si>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</sst>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/>
    <xf numFmtId="4" fontId="9" fillId="0" borderId="0" xfId="0" applyNumberFormat="1" applyFont="1"/>
    <xf numFmtId="3" fontId="10" fillId="3" borderId="0" xfId="1" applyNumberFormat="1" applyFont="1" applyFill="1" applyBorder="1" applyAlignment="1">
      <alignment vertical="top"/>
    </xf>
    <xf numFmtId="3" fontId="10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10" fillId="3" borderId="0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/>
    <xf numFmtId="43" fontId="10" fillId="3" borderId="0" xfId="1" applyFont="1" applyFill="1" applyBorder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64100</xdr:colOff>
      <xdr:row>39</xdr:row>
      <xdr:rowOff>0</xdr:rowOff>
    </xdr:from>
    <xdr:to>
      <xdr:col>2</xdr:col>
      <xdr:colOff>2476547</xdr:colOff>
      <xdr:row>43</xdr:row>
      <xdr:rowOff>143027</xdr:rowOff>
    </xdr:to>
    <xdr:sp macro="" textlink="">
      <xdr:nvSpPr>
        <xdr:cNvPr id="2" name="1 CuadroTexto"/>
        <xdr:cNvSpPr txBox="1"/>
      </xdr:nvSpPr>
      <xdr:spPr>
        <a:xfrm>
          <a:off x="149825" y="6743700"/>
          <a:ext cx="3250647" cy="126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148254</xdr:colOff>
      <xdr:row>39</xdr:row>
      <xdr:rowOff>785</xdr:rowOff>
    </xdr:from>
    <xdr:to>
      <xdr:col>7</xdr:col>
      <xdr:colOff>1177851</xdr:colOff>
      <xdr:row>43</xdr:row>
      <xdr:rowOff>36846</xdr:rowOff>
    </xdr:to>
    <xdr:sp macro="" textlink="">
      <xdr:nvSpPr>
        <xdr:cNvPr id="3" name="2 CuadroTexto"/>
        <xdr:cNvSpPr txBox="1"/>
      </xdr:nvSpPr>
      <xdr:spPr>
        <a:xfrm>
          <a:off x="7720629" y="6744485"/>
          <a:ext cx="3915672" cy="1160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4to.TRIM/Estados%20Fros%20y%20Pptale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13"/>
      <sheetName val="CAdmon-1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>
        <row r="16">
          <cell r="D16">
            <v>29305691.579999998</v>
          </cell>
        </row>
        <row r="17">
          <cell r="D17">
            <v>5898.06</v>
          </cell>
        </row>
        <row r="18">
          <cell r="D18">
            <v>3317129.64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="80" zoomScaleNormal="90" zoomScalePageLayoutView="80" workbookViewId="0">
      <selection activeCell="B17" sqref="B17:C17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0</v>
      </c>
      <c r="E12" s="31">
        <f>+E14+E24</f>
        <v>59224562.240000002</v>
      </c>
      <c r="F12" s="31">
        <f>+F14+F24</f>
        <v>24605552.109999996</v>
      </c>
      <c r="G12" s="31">
        <f>+D12+E12-F12</f>
        <v>34619010.13000001</v>
      </c>
      <c r="H12" s="31">
        <f>+G12-D12</f>
        <v>34619010.13000001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0</v>
      </c>
      <c r="E14" s="36">
        <f>SUM(E16:E22)</f>
        <v>55790753.760000005</v>
      </c>
      <c r="F14" s="36">
        <f>SUM(F16:F22)</f>
        <v>23162034.479999997</v>
      </c>
      <c r="G14" s="31">
        <f>+D14+E14-F14</f>
        <v>32628719.280000009</v>
      </c>
      <c r="H14" s="36">
        <f>+G14-D14</f>
        <v>32628719.280000009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0</v>
      </c>
      <c r="E16" s="45">
        <v>50064377.710000001</v>
      </c>
      <c r="F16" s="45">
        <v>20758686.129999999</v>
      </c>
      <c r="G16" s="46">
        <f>+D16+E16-F16</f>
        <v>29305691.580000002</v>
      </c>
      <c r="H16" s="46">
        <f t="shared" ref="H16:H22" si="0">+G16-D16</f>
        <v>29305691.580000002</v>
      </c>
      <c r="I16" s="42"/>
      <c r="J16" s="5"/>
      <c r="K16" s="38" t="str">
        <f>IF(G16='[1]ESF-1'!D16,"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0</v>
      </c>
      <c r="E17" s="45">
        <v>877547.28</v>
      </c>
      <c r="F17" s="45">
        <v>871649.22</v>
      </c>
      <c r="G17" s="46">
        <f t="shared" ref="G17:G22" si="1">+D17+E17-F17</f>
        <v>5898.0600000000559</v>
      </c>
      <c r="H17" s="46">
        <f t="shared" si="0"/>
        <v>5898.0600000000559</v>
      </c>
      <c r="I17" s="42"/>
      <c r="J17" s="5"/>
      <c r="K17" s="38" t="str">
        <f>IF(G17='[1]ESF-1'!D17," ","Error")</f>
        <v>Error</v>
      </c>
    </row>
    <row r="18" spans="1:14" s="6" customFormat="1" ht="19.5" customHeight="1" x14ac:dyDescent="0.2">
      <c r="A18" s="39"/>
      <c r="B18" s="43" t="s">
        <v>17</v>
      </c>
      <c r="C18" s="43"/>
      <c r="D18" s="44">
        <v>0</v>
      </c>
      <c r="E18" s="45">
        <v>4848828.7699999996</v>
      </c>
      <c r="F18" s="45">
        <v>1531699.13</v>
      </c>
      <c r="G18" s="44">
        <f t="shared" si="1"/>
        <v>3317129.6399999997</v>
      </c>
      <c r="H18" s="46">
        <f t="shared" si="0"/>
        <v>3317129.6399999997</v>
      </c>
      <c r="I18" s="42"/>
      <c r="J18" s="5"/>
      <c r="K18" s="38" t="str">
        <f>IF(G18='[1]ESF-1'!D18,"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7">
        <f>+'[1]ESF-1'!E19</f>
        <v>0</v>
      </c>
      <c r="E19" s="47">
        <v>0</v>
      </c>
      <c r="F19" s="47">
        <v>0</v>
      </c>
      <c r="G19" s="46">
        <f t="shared" si="1"/>
        <v>0</v>
      </c>
      <c r="H19" s="46">
        <f t="shared" si="0"/>
        <v>0</v>
      </c>
      <c r="I19" s="42"/>
      <c r="J19" s="5"/>
      <c r="K19" s="38" t="str">
        <f>IF(G19='[1]ESF-1'!D19,"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7">
        <f>+'[1]ESF-1'!E20</f>
        <v>0</v>
      </c>
      <c r="E20" s="47">
        <v>0</v>
      </c>
      <c r="F20" s="47">
        <v>0</v>
      </c>
      <c r="G20" s="46">
        <f t="shared" si="1"/>
        <v>0</v>
      </c>
      <c r="H20" s="46">
        <f t="shared" si="0"/>
        <v>0</v>
      </c>
      <c r="I20" s="42"/>
      <c r="J20" s="5"/>
      <c r="K20" s="38" t="str">
        <f>IF(G20='[1]ESF-1'!D20,"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7">
        <f>+'[1]ESF-1'!E21</f>
        <v>0</v>
      </c>
      <c r="E21" s="47">
        <v>0</v>
      </c>
      <c r="F21" s="47">
        <v>0</v>
      </c>
      <c r="G21" s="46">
        <f t="shared" si="1"/>
        <v>0</v>
      </c>
      <c r="H21" s="46">
        <f t="shared" si="0"/>
        <v>0</v>
      </c>
      <c r="I21" s="42"/>
      <c r="J21" s="5"/>
      <c r="K21" s="38" t="str">
        <f>IF(G21='[1]ESF-1'!D21,"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7">
        <f>+'[1]ESF-1'!E22</f>
        <v>0</v>
      </c>
      <c r="E22" s="47">
        <v>0</v>
      </c>
      <c r="F22" s="47">
        <v>0</v>
      </c>
      <c r="G22" s="46">
        <f t="shared" si="1"/>
        <v>0</v>
      </c>
      <c r="H22" s="46">
        <f t="shared" si="0"/>
        <v>0</v>
      </c>
      <c r="I22" s="42"/>
      <c r="K22" s="38" t="str">
        <f>IF(G22='[1]ESF-1'!D22," ","Error")</f>
        <v xml:space="preserve"> </v>
      </c>
    </row>
    <row r="23" spans="1:14" x14ac:dyDescent="0.2">
      <c r="A23" s="39"/>
      <c r="B23" s="48"/>
      <c r="C23" s="48"/>
      <c r="D23" s="49"/>
      <c r="E23" s="49"/>
      <c r="F23" s="49"/>
      <c r="G23" s="49"/>
      <c r="H23" s="49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0</v>
      </c>
      <c r="E24" s="36">
        <f>SUM(E26:E34)</f>
        <v>3433808.48</v>
      </c>
      <c r="F24" s="36">
        <f>SUM(F26:F34)</f>
        <v>1443517.6300000001</v>
      </c>
      <c r="G24" s="36">
        <f>+D24+E24-F24</f>
        <v>1990290.8499999999</v>
      </c>
      <c r="H24" s="36">
        <f>+G24-D24</f>
        <v>1990290.8499999999</v>
      </c>
      <c r="I24" s="37"/>
      <c r="K24" s="38"/>
    </row>
    <row r="25" spans="1:14" ht="5.0999999999999996" customHeight="1" x14ac:dyDescent="0.2">
      <c r="A25" s="39"/>
      <c r="B25" s="40"/>
      <c r="C25" s="48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7">
        <f>+'[1]ESF-1'!E29</f>
        <v>0</v>
      </c>
      <c r="E26" s="47">
        <v>0</v>
      </c>
      <c r="F26" s="47">
        <v>0</v>
      </c>
      <c r="G26" s="46">
        <f>+D26+E26-F26</f>
        <v>0</v>
      </c>
      <c r="H26" s="46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7">
        <f>+'[1]ESF-1'!E30</f>
        <v>0</v>
      </c>
      <c r="E27" s="47">
        <v>0</v>
      </c>
      <c r="F27" s="47">
        <v>0</v>
      </c>
      <c r="G27" s="46">
        <f t="shared" ref="G27:G34" si="2">+D27+E27-F27</f>
        <v>0</v>
      </c>
      <c r="H27" s="46">
        <f t="shared" ref="H27:H34" si="3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7">
        <f>+'[1]ESF-1'!E31</f>
        <v>0</v>
      </c>
      <c r="E28" s="45">
        <v>3037916.22</v>
      </c>
      <c r="F28" s="45">
        <v>1429336.01</v>
      </c>
      <c r="G28" s="46">
        <f t="shared" si="2"/>
        <v>1608580.2100000002</v>
      </c>
      <c r="H28" s="46">
        <f t="shared" si="3"/>
        <v>1608580.2100000002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7">
        <f>+'[1]ESF-1'!E32</f>
        <v>0</v>
      </c>
      <c r="E29" s="45">
        <v>378298.88</v>
      </c>
      <c r="F29" s="47">
        <v>0</v>
      </c>
      <c r="G29" s="46">
        <f t="shared" si="2"/>
        <v>378298.88</v>
      </c>
      <c r="H29" s="46">
        <f t="shared" si="3"/>
        <v>378298.88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7">
        <f>+'[1]ESF-1'!E33</f>
        <v>0</v>
      </c>
      <c r="E30" s="47">
        <v>0</v>
      </c>
      <c r="F30" s="47">
        <v>0</v>
      </c>
      <c r="G30" s="46">
        <f t="shared" si="2"/>
        <v>0</v>
      </c>
      <c r="H30" s="46">
        <f t="shared" si="3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7">
        <f>+'[1]ESF-1'!E34</f>
        <v>0</v>
      </c>
      <c r="E31" s="47">
        <v>0</v>
      </c>
      <c r="F31" s="47">
        <v>0</v>
      </c>
      <c r="G31" s="46">
        <f t="shared" si="2"/>
        <v>0</v>
      </c>
      <c r="H31" s="46">
        <f t="shared" si="3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50">
        <v>0</v>
      </c>
      <c r="E32" s="45">
        <v>17593.38</v>
      </c>
      <c r="F32" s="45">
        <v>14181.62</v>
      </c>
      <c r="G32" s="50">
        <f t="shared" si="2"/>
        <v>3411.76</v>
      </c>
      <c r="H32" s="50">
        <f t="shared" si="3"/>
        <v>3411.76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7">
        <f>+'[1]ESF-1'!E36</f>
        <v>0</v>
      </c>
      <c r="E33" s="47">
        <v>0</v>
      </c>
      <c r="F33" s="47">
        <v>0</v>
      </c>
      <c r="G33" s="46">
        <f t="shared" si="2"/>
        <v>0</v>
      </c>
      <c r="H33" s="46">
        <f t="shared" si="3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7">
        <f>+'[1]ESF-1'!E37</f>
        <v>0</v>
      </c>
      <c r="E34" s="47">
        <v>0</v>
      </c>
      <c r="F34" s="47">
        <v>0</v>
      </c>
      <c r="G34" s="46">
        <f t="shared" si="2"/>
        <v>0</v>
      </c>
      <c r="H34" s="46">
        <f t="shared" si="3"/>
        <v>0</v>
      </c>
      <c r="I34" s="42"/>
      <c r="K34" s="38" t="str">
        <f>IF(G34='[1]ESF-1'!D37," ","error")</f>
        <v xml:space="preserve"> </v>
      </c>
    </row>
    <row r="35" spans="1:17" x14ac:dyDescent="0.2">
      <c r="A35" s="39"/>
      <c r="B35" s="48"/>
      <c r="C35" s="48"/>
      <c r="D35" s="49"/>
      <c r="E35" s="41"/>
      <c r="F35" s="41"/>
      <c r="G35" s="41"/>
      <c r="H35" s="41"/>
      <c r="I35" s="42"/>
      <c r="K35" s="38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6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9"/>
      <c r="C39" s="60"/>
      <c r="D39" s="61"/>
      <c r="E39" s="61"/>
      <c r="F39" s="6"/>
      <c r="G39" s="62"/>
      <c r="H39" s="60"/>
      <c r="I39" s="61"/>
      <c r="J39" s="61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3"/>
      <c r="C40" s="63"/>
      <c r="D40" s="61"/>
      <c r="E40" s="64"/>
      <c r="F40" s="64"/>
      <c r="G40" s="64"/>
      <c r="H40" s="64"/>
      <c r="I40" s="61"/>
      <c r="J40" s="61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5"/>
      <c r="C41" s="65"/>
      <c r="D41" s="66"/>
      <c r="E41" s="67"/>
      <c r="F41" s="67"/>
      <c r="G41" s="67"/>
      <c r="H41" s="67"/>
      <c r="I41" s="68"/>
      <c r="J41" s="6"/>
      <c r="P41" s="6"/>
      <c r="Q41" s="6"/>
    </row>
    <row r="42" spans="1:17" ht="14.1" customHeight="1" x14ac:dyDescent="0.2">
      <c r="A42" s="6"/>
      <c r="B42" s="69"/>
      <c r="C42" s="69"/>
      <c r="D42" s="70"/>
      <c r="E42" s="67"/>
      <c r="F42" s="67"/>
      <c r="G42" s="67"/>
      <c r="H42" s="67"/>
      <c r="I42" s="68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  <c r="H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EAA-6</vt:lpstr>
      <vt:lpstr>'EAA-6'!Área_de_impresión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2018-04-19T17:52:18Z</dcterms:created>
  <dcterms:modified xsi:type="dcterms:W3CDTF">2018-04-19T17:52:27Z</dcterms:modified>
</cp:coreProperties>
</file>